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H:\DL Files 2\Camden - Nursery School (Brownstein)\"/>
    </mc:Choice>
  </mc:AlternateContent>
  <bookViews>
    <workbookView xWindow="0" yWindow="0" windowWidth="24000" windowHeight="9735"/>
  </bookViews>
  <sheets>
    <sheet name="United States" sheetId="1" r:id="rId1"/>
    <sheet name="Canada" sheetId="3" r:id="rId2"/>
    <sheet name="Expenses" sheetId="5" state="hidden" r:id="rId3"/>
    <sheet name="Kids" sheetId="6" r:id="rId4"/>
    <sheet name="Menu" sheetId="7" r:id="rId5"/>
  </sheets>
  <definedNames>
    <definedName name="_xlnm._FilterDatabase" localSheetId="0" hidden="1">'United States'!$C$4:$E$9</definedName>
    <definedName name="_xlnm.Print_Area" localSheetId="4">Menu!$B$1:$J$28</definedName>
    <definedName name="_xlnm.Print_Area" localSheetId="0">'United States'!$B$2:$G$25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3" i="1" l="1"/>
  <c r="G24" i="1" l="1"/>
  <c r="F15" i="1"/>
  <c r="F16" i="1"/>
  <c r="F17" i="1"/>
  <c r="F18" i="1"/>
  <c r="F19" i="1"/>
  <c r="F20" i="1"/>
  <c r="F21" i="1"/>
  <c r="F22" i="1"/>
  <c r="F5" i="1"/>
  <c r="F6" i="1"/>
  <c r="F7" i="1"/>
  <c r="F8" i="1"/>
  <c r="F9" i="1"/>
  <c r="F10" i="1"/>
  <c r="F11" i="1"/>
  <c r="F12" i="1"/>
  <c r="F13" i="1"/>
  <c r="F14" i="1"/>
  <c r="J11" i="7" l="1"/>
  <c r="J10" i="7"/>
  <c r="H12" i="7"/>
  <c r="H10" i="7"/>
  <c r="H9" i="7"/>
  <c r="J16" i="7" l="1"/>
  <c r="J17" i="7"/>
  <c r="J18" i="7"/>
  <c r="J19" i="7"/>
  <c r="J20" i="7"/>
  <c r="J15" i="7"/>
  <c r="H25" i="7"/>
  <c r="H24" i="7"/>
  <c r="H23" i="7"/>
  <c r="H20" i="7"/>
  <c r="H8" i="7"/>
  <c r="K5" i="7"/>
  <c r="K20" i="7" l="1"/>
  <c r="L20" i="7" s="1"/>
  <c r="H19" i="7"/>
  <c r="H18" i="7"/>
  <c r="H17" i="7"/>
  <c r="H16" i="7"/>
  <c r="H15" i="7"/>
  <c r="H11" i="7"/>
  <c r="H7" i="7"/>
  <c r="H27" i="7" l="1"/>
  <c r="H30" i="7" s="1"/>
  <c r="H32" i="7" l="1"/>
  <c r="J32" i="7" s="1"/>
  <c r="K32" i="7" s="1"/>
  <c r="H31" i="7"/>
  <c r="J31" i="7" s="1"/>
  <c r="K31" i="7" s="1"/>
  <c r="B5" i="6" l="1"/>
  <c r="B6" i="6" s="1"/>
  <c r="B7" i="6" s="1"/>
  <c r="B8" i="6" s="1"/>
  <c r="B9" i="6" s="1"/>
  <c r="B10" i="6" s="1"/>
  <c r="B11" i="6" s="1"/>
  <c r="B12" i="6" s="1"/>
  <c r="B13" i="6" s="1"/>
  <c r="B14" i="6" s="1"/>
  <c r="B15" i="6" s="1"/>
  <c r="B16" i="6" s="1"/>
  <c r="B17" i="6" s="1"/>
  <c r="B18" i="6" s="1"/>
  <c r="B19" i="6" s="1"/>
  <c r="B20" i="6" s="1"/>
  <c r="B22" i="6" l="1"/>
  <c r="B23" i="6" s="1"/>
  <c r="B24" i="6" s="1"/>
  <c r="B26" i="6" s="1"/>
  <c r="B27" i="6" s="1"/>
  <c r="B28" i="6" s="1"/>
  <c r="B29" i="6" s="1"/>
  <c r="C26" i="5" l="1"/>
</calcChain>
</file>

<file path=xl/sharedStrings.xml><?xml version="1.0" encoding="utf-8"?>
<sst xmlns="http://schemas.openxmlformats.org/spreadsheetml/2006/main" count="245" uniqueCount="194">
  <si>
    <t>First</t>
  </si>
  <si>
    <t>Last</t>
  </si>
  <si>
    <t>Mailing Name</t>
  </si>
  <si>
    <t>City</t>
  </si>
  <si>
    <t>State</t>
  </si>
  <si>
    <t>Zip Code</t>
  </si>
  <si>
    <t>Country</t>
  </si>
  <si>
    <t>Street</t>
  </si>
  <si>
    <t>Verified</t>
  </si>
  <si>
    <t>Y</t>
  </si>
  <si>
    <t>Category</t>
  </si>
  <si>
    <t>Street 2</t>
  </si>
  <si>
    <t>Madyson</t>
  </si>
  <si>
    <t>Reagan</t>
  </si>
  <si>
    <t>Gabby</t>
  </si>
  <si>
    <t>Karim</t>
  </si>
  <si>
    <t>Moolani</t>
  </si>
  <si>
    <t>#</t>
  </si>
  <si>
    <t>Karim's Family</t>
  </si>
  <si>
    <t>Ontario</t>
  </si>
  <si>
    <t>Canada</t>
  </si>
  <si>
    <t>Gul</t>
  </si>
  <si>
    <t>Adat</t>
  </si>
  <si>
    <t xml:space="preserve">215 Wynford Drive </t>
  </si>
  <si>
    <t>#2204</t>
  </si>
  <si>
    <t>Toronto</t>
  </si>
  <si>
    <t>M3C 3P5</t>
  </si>
  <si>
    <t>The Adat Family</t>
  </si>
  <si>
    <t>Caroline</t>
  </si>
  <si>
    <t>Rachel</t>
  </si>
  <si>
    <t>Sean</t>
  </si>
  <si>
    <t>Ashley</t>
  </si>
  <si>
    <t>Eric</t>
  </si>
  <si>
    <t>James</t>
  </si>
  <si>
    <t>Courtney</t>
  </si>
  <si>
    <t>Sammy</t>
  </si>
  <si>
    <t>Max</t>
  </si>
  <si>
    <t>Savoy</t>
  </si>
  <si>
    <t>Elodie</t>
  </si>
  <si>
    <t>Wyatt</t>
  </si>
  <si>
    <t>Brayden</t>
  </si>
  <si>
    <t>Josh</t>
  </si>
  <si>
    <t>David</t>
  </si>
  <si>
    <t>Hudson</t>
  </si>
  <si>
    <t>Booker</t>
  </si>
  <si>
    <t>Zahara</t>
  </si>
  <si>
    <t>Dana</t>
  </si>
  <si>
    <t>Camden</t>
  </si>
  <si>
    <t>Chase</t>
  </si>
  <si>
    <t>Carmi</t>
  </si>
  <si>
    <t>Hadley</t>
  </si>
  <si>
    <t>Nash</t>
  </si>
  <si>
    <t>Michael</t>
  </si>
  <si>
    <t>Cake Bites</t>
  </si>
  <si>
    <t>Etsy</t>
  </si>
  <si>
    <t>Item</t>
  </si>
  <si>
    <t>Vendor</t>
  </si>
  <si>
    <t>Amount</t>
  </si>
  <si>
    <t>Custom Sign</t>
  </si>
  <si>
    <t>Photographer</t>
  </si>
  <si>
    <t>Ceramin Letters</t>
  </si>
  <si>
    <t>Jelly Beans</t>
  </si>
  <si>
    <t>Mini Cupcakes</t>
  </si>
  <si>
    <t>Straws for Milk</t>
  </si>
  <si>
    <t>Cups for Milk</t>
  </si>
  <si>
    <t>Helium Tanks</t>
  </si>
  <si>
    <t>Balloons</t>
  </si>
  <si>
    <t>Amazon</t>
  </si>
  <si>
    <t>Tribeca Treats</t>
  </si>
  <si>
    <t>Notes</t>
  </si>
  <si>
    <t>includes delivery</t>
  </si>
  <si>
    <t>Teeny Pixel</t>
  </si>
  <si>
    <t>Milk</t>
  </si>
  <si>
    <t>M&amp;M's</t>
  </si>
  <si>
    <t>Dylan's</t>
  </si>
  <si>
    <t>Grestides</t>
  </si>
  <si>
    <t>Kid snacks for table</t>
  </si>
  <si>
    <t>diapers.com</t>
  </si>
  <si>
    <t>M&amp;M online</t>
  </si>
  <si>
    <t xml:space="preserve">boxes for snacks </t>
  </si>
  <si>
    <t>Gold Picture frames for signs</t>
  </si>
  <si>
    <t>Gold cake pops</t>
  </si>
  <si>
    <t>Gold square serving plates</t>
  </si>
  <si>
    <t>Rice Kripie Pops</t>
  </si>
  <si>
    <t>Container for Pops</t>
  </si>
  <si>
    <t>Sloane</t>
  </si>
  <si>
    <t xml:space="preserve">Meera </t>
  </si>
  <si>
    <t>Child</t>
  </si>
  <si>
    <t>Age</t>
  </si>
  <si>
    <t>&gt;1</t>
  </si>
  <si>
    <t>Maddie</t>
  </si>
  <si>
    <t>Dani</t>
  </si>
  <si>
    <t>B</t>
  </si>
  <si>
    <t>G</t>
  </si>
  <si>
    <t xml:space="preserve">Ethan </t>
  </si>
  <si>
    <t>Mastro's Steakhouse</t>
  </si>
  <si>
    <t>Menu / Budget</t>
  </si>
  <si>
    <t>Description</t>
  </si>
  <si>
    <t>Passed / Stationary</t>
  </si>
  <si>
    <t>Per Order / Per Person</t>
  </si>
  <si>
    <t>Pieces per Order</t>
  </si>
  <si>
    <t>Price per Order / Person</t>
  </si>
  <si>
    <t>Quantity</t>
  </si>
  <si>
    <t>Total Cost</t>
  </si>
  <si>
    <t>Stationary</t>
  </si>
  <si>
    <t>Specialty Sushi Assortment</t>
  </si>
  <si>
    <t>Per Order</t>
  </si>
  <si>
    <t>Beef Tenderloin Carving</t>
  </si>
  <si>
    <t>Per Person</t>
  </si>
  <si>
    <t>Passed</t>
  </si>
  <si>
    <t>Ahi Tarate with Avocado Salsa and Crispy Wonton</t>
  </si>
  <si>
    <t>Grilled Chicken Yakatori with Scallions</t>
  </si>
  <si>
    <t>Crab Stuffed Mushrooms</t>
  </si>
  <si>
    <t>Tomato Mozzarella Boccacino</t>
  </si>
  <si>
    <t>Roasted Tomato Bruschetta</t>
  </si>
  <si>
    <t>White Wine</t>
  </si>
  <si>
    <t>Red Wine</t>
  </si>
  <si>
    <t>Beer</t>
  </si>
  <si>
    <t>Total Food / Drink Cost</t>
  </si>
  <si>
    <t>Items we need to ask for:</t>
  </si>
  <si>
    <t>Milk for kids sweets table</t>
  </si>
  <si>
    <t>Chase's 1st Birthday</t>
  </si>
  <si>
    <t>Target</t>
  </si>
  <si>
    <t>Party City</t>
  </si>
  <si>
    <t>Custom Cake / cupcakes / cookies</t>
  </si>
  <si>
    <t>Gorgonzola Mac</t>
  </si>
  <si>
    <t>with rolls</t>
  </si>
  <si>
    <t>tower</t>
  </si>
  <si>
    <t>Seafood Tower</t>
  </si>
  <si>
    <t>Shrimp Cocktail</t>
  </si>
  <si>
    <t>Assorted Mini Desserts</t>
  </si>
  <si>
    <t>Mini Crab Cakes</t>
  </si>
  <si>
    <t>in little cups, 6 per order</t>
  </si>
  <si>
    <t>Leigh</t>
  </si>
  <si>
    <t>Abramson</t>
  </si>
  <si>
    <t>Arthur</t>
  </si>
  <si>
    <t>Jen</t>
  </si>
  <si>
    <t>Andrei</t>
  </si>
  <si>
    <t>Adam</t>
  </si>
  <si>
    <t>Val</t>
  </si>
  <si>
    <t>Arons</t>
  </si>
  <si>
    <t>Andrew</t>
  </si>
  <si>
    <t>Caluori</t>
  </si>
  <si>
    <t>Maia</t>
  </si>
  <si>
    <t>Andrea</t>
  </si>
  <si>
    <t>Evanter</t>
  </si>
  <si>
    <t>Sheri</t>
  </si>
  <si>
    <t>Farber</t>
  </si>
  <si>
    <t>Blair</t>
  </si>
  <si>
    <t>Klaff</t>
  </si>
  <si>
    <t>Katrin</t>
  </si>
  <si>
    <t>Malin</t>
  </si>
  <si>
    <t>Gordon</t>
  </si>
  <si>
    <t>Zachariah</t>
  </si>
  <si>
    <t>Emma</t>
  </si>
  <si>
    <t>Selah</t>
  </si>
  <si>
    <t>Elle</t>
  </si>
  <si>
    <t>Sawyer</t>
  </si>
  <si>
    <t>Owen</t>
  </si>
  <si>
    <t>Lucy</t>
  </si>
  <si>
    <t>Alissa</t>
  </si>
  <si>
    <t>Miller</t>
  </si>
  <si>
    <t>Zachary</t>
  </si>
  <si>
    <t>Joey</t>
  </si>
  <si>
    <t>Posner</t>
  </si>
  <si>
    <t>Raphael</t>
  </si>
  <si>
    <t>Felix</t>
  </si>
  <si>
    <t>Amanda</t>
  </si>
  <si>
    <t>Schlappig</t>
  </si>
  <si>
    <t>Graydon</t>
  </si>
  <si>
    <t>Grace</t>
  </si>
  <si>
    <t>Shanon</t>
  </si>
  <si>
    <t>Guy</t>
  </si>
  <si>
    <t>Maxwell</t>
  </si>
  <si>
    <t>Janel</t>
  </si>
  <si>
    <t>Trivelas</t>
  </si>
  <si>
    <t>Eleanor</t>
  </si>
  <si>
    <t>Peter</t>
  </si>
  <si>
    <t>Jocelyn</t>
  </si>
  <si>
    <t>Wagner</t>
  </si>
  <si>
    <t>Jonathan</t>
  </si>
  <si>
    <t>Harper</t>
  </si>
  <si>
    <t>Lionel</t>
  </si>
  <si>
    <t>Eli</t>
  </si>
  <si>
    <t>Tracy</t>
  </si>
  <si>
    <t>Weintrob</t>
  </si>
  <si>
    <t>Seth</t>
  </si>
  <si>
    <t>Amy</t>
  </si>
  <si>
    <t>Starkman</t>
  </si>
  <si>
    <t>Joshua</t>
  </si>
  <si>
    <t>Isabelle</t>
  </si>
  <si>
    <t>Paid</t>
  </si>
  <si>
    <t xml:space="preserve">Spouse </t>
  </si>
  <si>
    <t>Temple Emanu-El Nursery School Class 323 - Teacher Gifts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</si>
</sst>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5" formatCode="_(&quot;$&quot;* #,##0_);_(&quot;$&quot;* \(#,##0\);_(&quot;$&quot;* &quot;-&quot;??_);_(@_)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u val="singleAccounting"/>
      <sz val="11"/>
      <color theme="1"/>
      <name val="Times New Roman"/>
      <family val="1"/>
    </font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</font>
    <font>
      <b/>
      <u val="singleAccounting"/>
      <sz val="11"/>
      <color theme="1"/>
      <name val="Times New Roman"/>
      <family val="1"/>
    </font>
    <font>
      <sz val="10"/>
      <color theme="1"/>
      <name val="Times New Roman"/>
      <family val="1"/>
    </font>
    <font>
      <u/>
      <sz val="10"/>
      <color theme="1"/>
      <name val="Times New Roman"/>
      <family val="1"/>
    </font>
    <font>
      <i/>
      <sz val="10"/>
      <color theme="1"/>
      <name val="Times New Roman"/>
      <family val="1"/>
    </font>
    <font>
      <b/>
      <i/>
      <sz val="11"/>
      <color theme="1"/>
      <name val="Times New Roman"/>
      <family val="1"/>
    </font>
    <font>
      <sz val="11"/>
      <color theme="0"/>
      <name val="Times New Roman"/>
      <family val="1"/>
    </font>
    <font>
      <b/>
      <sz val="12"/>
      <color theme="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3">
    <xf numFmtId="0" fontId="0" fillId="0" borderId="0"/>
    <xf numFmtId="44" fontId="3" fillId="0" borderId="0" applyFont="0" applyFill="0" applyBorder="0" applyAlignment="0" applyProtection="0"/>
    <xf numFmtId="43" fontId="3" fillId="0" borderId="0" applyFont="0" applyFill="0" applyBorder="0" applyAlignment="0" applyProtection="0"/>
  </cellStyleXfs>
  <cellXfs count="38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15" fontId="2" fillId="0" borderId="0" xfId="0" applyNumberFormat="1" applyFont="1" applyAlignment="1">
      <alignment horizontal="center"/>
    </xf>
    <xf numFmtId="0" fontId="1" fillId="0" borderId="0" xfId="0" applyFont="1" applyFill="1" applyAlignment="1">
      <alignment horizontal="center"/>
    </xf>
    <xf numFmtId="0" fontId="1" fillId="0" borderId="0" xfId="0" applyFont="1" applyFill="1"/>
    <xf numFmtId="0" fontId="1" fillId="2" borderId="0" xfId="0" applyFont="1" applyFill="1" applyAlignment="1">
      <alignment horizontal="center"/>
    </xf>
    <xf numFmtId="0" fontId="1" fillId="2" borderId="0" xfId="0" applyFont="1" applyFill="1"/>
    <xf numFmtId="44" fontId="0" fillId="0" borderId="0" xfId="0" applyNumberFormat="1"/>
    <xf numFmtId="44" fontId="0" fillId="0" borderId="0" xfId="1" applyNumberFormat="1" applyFont="1"/>
    <xf numFmtId="0" fontId="1" fillId="4" borderId="0" xfId="0" applyFont="1" applyFill="1" applyAlignment="1">
      <alignment horizontal="center"/>
    </xf>
    <xf numFmtId="0" fontId="6" fillId="0" borderId="0" xfId="0" applyFont="1"/>
    <xf numFmtId="0" fontId="6" fillId="0" borderId="1" xfId="0" applyFont="1" applyBorder="1" applyAlignment="1">
      <alignment horizontal="center" wrapText="1"/>
    </xf>
    <xf numFmtId="0" fontId="6" fillId="0" borderId="0" xfId="0" applyFont="1" applyAlignment="1">
      <alignment horizontal="center" wrapText="1"/>
    </xf>
    <xf numFmtId="0" fontId="7" fillId="0" borderId="0" xfId="0" applyFont="1" applyBorder="1" applyAlignment="1">
      <alignment horizontal="left" wrapText="1"/>
    </xf>
    <xf numFmtId="0" fontId="6" fillId="0" borderId="0" xfId="0" applyFont="1" applyBorder="1" applyAlignment="1">
      <alignment horizontal="center" wrapText="1"/>
    </xf>
    <xf numFmtId="164" fontId="6" fillId="0" borderId="0" xfId="2" applyNumberFormat="1" applyFont="1"/>
    <xf numFmtId="165" fontId="6" fillId="0" borderId="0" xfId="1" applyNumberFormat="1" applyFont="1"/>
    <xf numFmtId="0" fontId="7" fillId="0" borderId="0" xfId="0" applyFont="1"/>
    <xf numFmtId="165" fontId="6" fillId="0" borderId="1" xfId="1" applyNumberFormat="1" applyFont="1" applyBorder="1"/>
    <xf numFmtId="3" fontId="6" fillId="0" borderId="0" xfId="0" applyNumberFormat="1" applyFont="1" applyAlignment="1">
      <alignment horizontal="center"/>
    </xf>
    <xf numFmtId="0" fontId="8" fillId="0" borderId="0" xfId="0" applyFont="1"/>
    <xf numFmtId="165" fontId="6" fillId="0" borderId="0" xfId="0" applyNumberFormat="1" applyFont="1"/>
    <xf numFmtId="44" fontId="6" fillId="0" borderId="0" xfId="0" applyNumberFormat="1" applyFont="1"/>
    <xf numFmtId="3" fontId="6" fillId="0" borderId="0" xfId="0" applyNumberFormat="1" applyFont="1"/>
    <xf numFmtId="44" fontId="1" fillId="0" borderId="0" xfId="1" applyFont="1" applyFill="1" applyAlignment="1">
      <alignment horizontal="center"/>
    </xf>
    <xf numFmtId="0" fontId="4" fillId="0" borderId="0" xfId="0" applyFont="1" applyFill="1"/>
    <xf numFmtId="15" fontId="5" fillId="0" borderId="0" xfId="0" applyNumberFormat="1" applyFont="1" applyFill="1" applyAlignment="1">
      <alignment horizontal="center" wrapText="1"/>
    </xf>
    <xf numFmtId="15" fontId="5" fillId="0" borderId="0" xfId="0" applyNumberFormat="1" applyFont="1" applyFill="1" applyAlignment="1">
      <alignment horizontal="center"/>
    </xf>
    <xf numFmtId="43" fontId="1" fillId="0" borderId="0" xfId="2" applyFont="1" applyFill="1" applyAlignment="1">
      <alignment horizontal="center"/>
    </xf>
    <xf numFmtId="1" fontId="1" fillId="0" borderId="0" xfId="0" applyNumberFormat="1" applyFont="1" applyFill="1" applyAlignment="1">
      <alignment horizontal="center"/>
    </xf>
    <xf numFmtId="44" fontId="1" fillId="0" borderId="2" xfId="0" applyNumberFormat="1" applyFont="1" applyFill="1" applyBorder="1"/>
    <xf numFmtId="44" fontId="1" fillId="0" borderId="1" xfId="1" applyFont="1" applyFill="1" applyBorder="1" applyAlignment="1">
      <alignment horizontal="center"/>
    </xf>
    <xf numFmtId="0" fontId="9" fillId="0" borderId="0" xfId="0" applyFont="1" applyAlignment="1">
      <alignment horizontal="left"/>
    </xf>
    <xf numFmtId="0" fontId="10" fillId="3" borderId="1" xfId="0" applyFont="1" applyFill="1" applyBorder="1" applyAlignment="1">
      <alignment horizontal="center"/>
    </xf>
    <xf numFmtId="0" fontId="10" fillId="3" borderId="1" xfId="0" applyFont="1" applyFill="1" applyBorder="1"/>
    <xf numFmtId="0" fontId="11" fillId="3" borderId="1" xfId="0" applyFont="1" applyFill="1" applyBorder="1" applyAlignment="1">
      <alignment horizontal="left"/>
    </xf>
    <xf numFmtId="14" fontId="1" fillId="0" borderId="0" xfId="0" applyNumberFormat="1" applyFont="1" applyFill="1"/>
  </cellXfs>
  <cellStyles count="3">
    <cellStyle name="Comma" xfId="2" builtinId="3"/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38"/>
  <sheetViews>
    <sheetView showGridLines="0" tabSelected="1" view="pageBreakPreview" zoomScale="85" zoomScaleNormal="85" zoomScaleSheetLayoutView="85" workbookViewId="0">
      <selection activeCell="K29" sqref="K29"/>
    </sheetView>
  </sheetViews>
  <sheetFormatPr defaultColWidth="8.7109375" defaultRowHeight="15" x14ac:dyDescent="0.25"/>
  <cols>
    <col min="1" max="1" width="8.7109375" style="2"/>
    <col min="2" max="2" width="12.28515625" style="1" bestFit="1" customWidth="1"/>
    <col min="3" max="3" width="12.7109375" style="1" bestFit="1" customWidth="1"/>
    <col min="4" max="4" width="16.140625" style="1" customWidth="1"/>
    <col min="5" max="5" width="22.7109375" style="1" customWidth="1"/>
    <col min="6" max="6" width="9.42578125" style="2" bestFit="1" customWidth="1"/>
    <col min="7" max="7" width="12.7109375" style="2" customWidth="1"/>
    <col min="8" max="16384" width="8.7109375" style="2"/>
  </cols>
  <sheetData>
    <row r="2" spans="2:7" ht="21.75" customHeight="1" x14ac:dyDescent="0.25">
      <c r="B2" s="36" t="s">
        <v>193</v>
      </c>
      <c r="C2" s="34"/>
      <c r="D2" s="34"/>
      <c r="E2" s="34"/>
      <c r="F2" s="35"/>
      <c r="G2" s="35"/>
    </row>
    <row r="3" spans="2:7" x14ac:dyDescent="0.25">
      <c r="B3" s="33"/>
    </row>
    <row r="4" spans="2:7" s="26" customFormat="1" ht="16.5" x14ac:dyDescent="0.35">
      <c r="B4" s="28" t="s">
        <v>1</v>
      </c>
      <c r="C4" s="28" t="s">
        <v>0</v>
      </c>
      <c r="D4" s="27" t="s">
        <v>192</v>
      </c>
      <c r="E4" s="28" t="s">
        <v>87</v>
      </c>
      <c r="F4" s="28" t="s">
        <v>191</v>
      </c>
      <c r="G4" s="28" t="s">
        <v>57</v>
      </c>
    </row>
    <row r="5" spans="2:7" s="4" customFormat="1" ht="13.5" customHeight="1" x14ac:dyDescent="0.25">
      <c r="B5" s="4" t="s">
        <v>134</v>
      </c>
      <c r="C5" s="4" t="s">
        <v>133</v>
      </c>
      <c r="D5" s="4" t="s">
        <v>138</v>
      </c>
      <c r="E5" s="4" t="s">
        <v>135</v>
      </c>
      <c r="F5" s="4" t="str">
        <f t="shared" ref="F5:F13" si="0">IF(G5=0,"NO","YES")</f>
        <v>YES</v>
      </c>
      <c r="G5" s="25">
        <v>240</v>
      </c>
    </row>
    <row r="6" spans="2:7" s="5" customFormat="1" x14ac:dyDescent="0.25">
      <c r="B6" s="4" t="s">
        <v>137</v>
      </c>
      <c r="C6" s="4" t="s">
        <v>136</v>
      </c>
      <c r="D6" s="4" t="s">
        <v>139</v>
      </c>
      <c r="E6" s="4" t="s">
        <v>153</v>
      </c>
      <c r="F6" s="4" t="str">
        <f t="shared" si="0"/>
        <v>YES</v>
      </c>
      <c r="G6" s="25">
        <v>240</v>
      </c>
    </row>
    <row r="7" spans="2:7" s="5" customFormat="1" x14ac:dyDescent="0.25">
      <c r="B7" s="4" t="s">
        <v>140</v>
      </c>
      <c r="C7" s="4" t="s">
        <v>31</v>
      </c>
      <c r="D7" s="4" t="s">
        <v>141</v>
      </c>
      <c r="E7" s="4" t="s">
        <v>154</v>
      </c>
      <c r="F7" s="4" t="str">
        <f t="shared" si="0"/>
        <v>YES</v>
      </c>
      <c r="G7" s="25">
        <v>240</v>
      </c>
    </row>
    <row r="8" spans="2:7" s="5" customFormat="1" x14ac:dyDescent="0.25">
      <c r="B8" s="4" t="s">
        <v>142</v>
      </c>
      <c r="C8" s="4" t="s">
        <v>143</v>
      </c>
      <c r="D8" s="4" t="s">
        <v>42</v>
      </c>
      <c r="E8" s="4" t="s">
        <v>155</v>
      </c>
      <c r="F8" s="4" t="str">
        <f t="shared" si="0"/>
        <v>YES</v>
      </c>
      <c r="G8" s="25">
        <v>240</v>
      </c>
    </row>
    <row r="9" spans="2:7" s="5" customFormat="1" x14ac:dyDescent="0.25">
      <c r="B9" s="4" t="s">
        <v>145</v>
      </c>
      <c r="C9" s="4" t="s">
        <v>144</v>
      </c>
      <c r="D9" s="4" t="s">
        <v>32</v>
      </c>
      <c r="E9" s="4" t="s">
        <v>156</v>
      </c>
      <c r="F9" s="4" t="str">
        <f t="shared" si="0"/>
        <v>YES</v>
      </c>
      <c r="G9" s="25">
        <v>240</v>
      </c>
    </row>
    <row r="10" spans="2:7" s="5" customFormat="1" x14ac:dyDescent="0.25">
      <c r="B10" s="4" t="s">
        <v>147</v>
      </c>
      <c r="C10" s="4" t="s">
        <v>146</v>
      </c>
      <c r="D10" s="4"/>
      <c r="E10" s="4" t="s">
        <v>157</v>
      </c>
      <c r="F10" s="4" t="str">
        <f t="shared" si="0"/>
        <v>YES</v>
      </c>
      <c r="G10" s="25">
        <v>240</v>
      </c>
    </row>
    <row r="11" spans="2:7" s="5" customFormat="1" x14ac:dyDescent="0.25">
      <c r="B11" s="4" t="s">
        <v>149</v>
      </c>
      <c r="C11" s="4" t="s">
        <v>148</v>
      </c>
      <c r="D11" s="4" t="s">
        <v>41</v>
      </c>
      <c r="E11" s="4" t="s">
        <v>158</v>
      </c>
      <c r="F11" s="4" t="str">
        <f t="shared" si="0"/>
        <v>YES</v>
      </c>
      <c r="G11" s="25">
        <v>240</v>
      </c>
    </row>
    <row r="12" spans="2:7" s="5" customFormat="1" x14ac:dyDescent="0.25">
      <c r="B12" s="4" t="s">
        <v>151</v>
      </c>
      <c r="C12" s="4" t="s">
        <v>150</v>
      </c>
      <c r="D12" s="4" t="s">
        <v>152</v>
      </c>
      <c r="E12" s="4" t="s">
        <v>159</v>
      </c>
      <c r="F12" s="4" t="str">
        <f t="shared" si="0"/>
        <v>YES</v>
      </c>
      <c r="G12" s="25">
        <v>240</v>
      </c>
    </row>
    <row r="13" spans="2:7" s="5" customFormat="1" x14ac:dyDescent="0.25">
      <c r="B13" s="4" t="s">
        <v>161</v>
      </c>
      <c r="C13" s="4" t="s">
        <v>160</v>
      </c>
      <c r="D13" s="4" t="s">
        <v>162</v>
      </c>
      <c r="E13" s="4" t="s">
        <v>163</v>
      </c>
      <c r="F13" s="4" t="str">
        <f t="shared" si="0"/>
        <v>YES</v>
      </c>
      <c r="G13" s="25">
        <v>240</v>
      </c>
    </row>
    <row r="14" spans="2:7" s="5" customFormat="1" x14ac:dyDescent="0.25">
      <c r="B14" s="4" t="s">
        <v>16</v>
      </c>
      <c r="C14" s="4" t="s">
        <v>46</v>
      </c>
      <c r="D14" s="4" t="s">
        <v>15</v>
      </c>
      <c r="E14" s="4" t="s">
        <v>47</v>
      </c>
      <c r="F14" s="4" t="str">
        <f>IF(G14=0,"NO","YES")</f>
        <v>YES</v>
      </c>
      <c r="G14" s="25">
        <v>240</v>
      </c>
    </row>
    <row r="15" spans="2:7" s="5" customFormat="1" x14ac:dyDescent="0.25">
      <c r="B15" s="4" t="s">
        <v>164</v>
      </c>
      <c r="C15" s="4" t="s">
        <v>34</v>
      </c>
      <c r="D15" s="4" t="s">
        <v>165</v>
      </c>
      <c r="E15" s="4" t="s">
        <v>166</v>
      </c>
      <c r="F15" s="4" t="str">
        <f t="shared" ref="F15:F22" si="1">IF(G15=0,"NO","YES")</f>
        <v>YES</v>
      </c>
      <c r="G15" s="25">
        <v>240</v>
      </c>
    </row>
    <row r="16" spans="2:7" s="5" customFormat="1" x14ac:dyDescent="0.25">
      <c r="B16" s="4" t="s">
        <v>164</v>
      </c>
      <c r="C16" s="4" t="s">
        <v>29</v>
      </c>
      <c r="D16" s="4" t="s">
        <v>182</v>
      </c>
      <c r="E16" s="4" t="s">
        <v>183</v>
      </c>
      <c r="F16" s="4" t="str">
        <f t="shared" si="1"/>
        <v>YES</v>
      </c>
      <c r="G16" s="25">
        <v>240</v>
      </c>
    </row>
    <row r="17" spans="2:7" s="5" customFormat="1" x14ac:dyDescent="0.25">
      <c r="B17" s="4" t="s">
        <v>168</v>
      </c>
      <c r="C17" s="4" t="s">
        <v>167</v>
      </c>
      <c r="D17" s="4" t="s">
        <v>52</v>
      </c>
      <c r="E17" s="4" t="s">
        <v>169</v>
      </c>
      <c r="F17" s="4" t="str">
        <f t="shared" si="1"/>
        <v>YES</v>
      </c>
      <c r="G17" s="25">
        <v>240</v>
      </c>
    </row>
    <row r="18" spans="2:7" s="5" customFormat="1" x14ac:dyDescent="0.25">
      <c r="B18" s="4" t="s">
        <v>171</v>
      </c>
      <c r="C18" s="4" t="s">
        <v>170</v>
      </c>
      <c r="D18" s="4" t="s">
        <v>172</v>
      </c>
      <c r="E18" s="4" t="s">
        <v>173</v>
      </c>
      <c r="F18" s="4" t="str">
        <f t="shared" si="1"/>
        <v>YES</v>
      </c>
      <c r="G18" s="25">
        <v>240</v>
      </c>
    </row>
    <row r="19" spans="2:7" s="5" customFormat="1" x14ac:dyDescent="0.25">
      <c r="B19" s="4" t="s">
        <v>188</v>
      </c>
      <c r="C19" s="4" t="s">
        <v>187</v>
      </c>
      <c r="D19" s="4" t="s">
        <v>189</v>
      </c>
      <c r="E19" s="4" t="s">
        <v>190</v>
      </c>
      <c r="F19" s="4" t="str">
        <f t="shared" si="1"/>
        <v>YES</v>
      </c>
      <c r="G19" s="25">
        <v>240</v>
      </c>
    </row>
    <row r="20" spans="2:7" s="5" customFormat="1" x14ac:dyDescent="0.25">
      <c r="B20" s="4" t="s">
        <v>175</v>
      </c>
      <c r="C20" s="4" t="s">
        <v>174</v>
      </c>
      <c r="D20" s="4" t="s">
        <v>177</v>
      </c>
      <c r="E20" s="4" t="s">
        <v>176</v>
      </c>
      <c r="F20" s="4" t="str">
        <f t="shared" si="1"/>
        <v>YES</v>
      </c>
      <c r="G20" s="25">
        <v>240</v>
      </c>
    </row>
    <row r="21" spans="2:7" s="5" customFormat="1" x14ac:dyDescent="0.25">
      <c r="B21" s="4" t="s">
        <v>179</v>
      </c>
      <c r="C21" s="4" t="s">
        <v>178</v>
      </c>
      <c r="D21" s="4" t="s">
        <v>180</v>
      </c>
      <c r="E21" s="4" t="s">
        <v>181</v>
      </c>
      <c r="F21" s="4" t="str">
        <f t="shared" si="1"/>
        <v>YES</v>
      </c>
      <c r="G21" s="25">
        <v>240</v>
      </c>
    </row>
    <row r="22" spans="2:7" s="5" customFormat="1" x14ac:dyDescent="0.25">
      <c r="B22" s="4" t="s">
        <v>185</v>
      </c>
      <c r="C22" s="4" t="s">
        <v>184</v>
      </c>
      <c r="D22" s="4" t="s">
        <v>186</v>
      </c>
      <c r="E22" s="4" t="s">
        <v>30</v>
      </c>
      <c r="F22" s="4" t="str">
        <f t="shared" si="1"/>
        <v>YES</v>
      </c>
      <c r="G22" s="32">
        <v>240</v>
      </c>
    </row>
    <row r="23" spans="2:7" s="5" customFormat="1" ht="7.5" customHeight="1" x14ac:dyDescent="0.25">
      <c r="B23" s="4"/>
      <c r="C23" s="4"/>
      <c r="D23" s="4"/>
      <c r="E23" s="4"/>
    </row>
    <row r="24" spans="2:7" s="5" customFormat="1" ht="15.75" thickBot="1" x14ac:dyDescent="0.3">
      <c r="B24" s="29"/>
      <c r="C24" s="29"/>
      <c r="D24" s="29"/>
      <c r="E24" s="4"/>
      <c r="G24" s="31">
        <f>SUM(G5:G23)</f>
        <v>4320</v>
      </c>
    </row>
    <row r="25" spans="2:7" s="5" customFormat="1" ht="15.75" thickTop="1" x14ac:dyDescent="0.25">
      <c r="B25" s="4"/>
      <c r="C25" s="4"/>
      <c r="D25" s="4"/>
      <c r="E25" s="4"/>
    </row>
    <row r="26" spans="2:7" s="5" customFormat="1" x14ac:dyDescent="0.25">
      <c r="B26" s="4"/>
      <c r="C26" s="4"/>
      <c r="D26" s="4"/>
      <c r="E26" s="4"/>
    </row>
    <row r="27" spans="2:7" s="5" customFormat="1" x14ac:dyDescent="0.25">
      <c r="B27" s="30"/>
      <c r="C27" s="30"/>
      <c r="D27" s="30"/>
      <c r="E27" s="4"/>
    </row>
    <row r="28" spans="2:7" s="5" customFormat="1" x14ac:dyDescent="0.25">
      <c r="B28" s="4"/>
      <c r="C28" s="4"/>
      <c r="D28" s="4"/>
      <c r="E28" s="4"/>
    </row>
    <row r="29" spans="2:7" s="5" customFormat="1" x14ac:dyDescent="0.25">
      <c r="B29" s="4"/>
      <c r="C29" s="4"/>
      <c r="D29" s="4"/>
      <c r="E29" s="4"/>
    </row>
    <row r="30" spans="2:7" s="5" customFormat="1" x14ac:dyDescent="0.25">
      <c r="B30" s="4"/>
      <c r="C30" s="4"/>
      <c r="D30" s="4"/>
      <c r="E30" s="4"/>
    </row>
    <row r="31" spans="2:7" s="5" customFormat="1" x14ac:dyDescent="0.25">
      <c r="B31" s="4"/>
      <c r="C31" s="4"/>
      <c r="D31" s="4"/>
      <c r="E31" s="4"/>
      <c r="F31" s="37">
        <v>43260</v>
      </c>
    </row>
    <row r="32" spans="2:7" s="5" customFormat="1" x14ac:dyDescent="0.25">
      <c r="B32" s="4"/>
      <c r="C32" s="4"/>
      <c r="D32" s="4"/>
      <c r="E32" s="4"/>
      <c r="F32" s="37">
        <v>43295</v>
      </c>
    </row>
    <row r="33" spans="2:6" s="5" customFormat="1" x14ac:dyDescent="0.25">
      <c r="B33" s="4"/>
      <c r="C33" s="4"/>
      <c r="D33" s="4"/>
      <c r="E33" s="4"/>
      <c r="F33" s="5">
        <f>F32-F31+1</f>
        <v>36</v>
      </c>
    </row>
    <row r="34" spans="2:6" s="5" customFormat="1" x14ac:dyDescent="0.25">
      <c r="B34" s="4"/>
      <c r="C34" s="4"/>
      <c r="D34" s="4"/>
      <c r="E34" s="4"/>
    </row>
    <row r="35" spans="2:6" s="5" customFormat="1" x14ac:dyDescent="0.25">
      <c r="B35" s="4"/>
      <c r="C35" s="4"/>
      <c r="D35" s="4"/>
      <c r="E35" s="4"/>
    </row>
    <row r="36" spans="2:6" s="5" customFormat="1" x14ac:dyDescent="0.25">
      <c r="B36" s="4"/>
      <c r="C36" s="4"/>
      <c r="D36" s="4"/>
      <c r="E36" s="4"/>
    </row>
    <row r="37" spans="2:6" s="5" customFormat="1" x14ac:dyDescent="0.25">
      <c r="B37" s="4"/>
      <c r="C37" s="4"/>
      <c r="D37" s="4"/>
      <c r="E37" s="4"/>
    </row>
    <row r="38" spans="2:6" s="5" customFormat="1" x14ac:dyDescent="0.25">
      <c r="B38" s="4"/>
      <c r="C38" s="4"/>
      <c r="D38" s="4"/>
      <c r="E38" s="4"/>
    </row>
  </sheetData>
  <sortState ref="B3:G22">
    <sortCondition ref="B3:B22"/>
  </sortState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3"/>
  <sheetViews>
    <sheetView zoomScaleNormal="100" workbookViewId="0">
      <selection activeCell="C38" sqref="C38"/>
    </sheetView>
  </sheetViews>
  <sheetFormatPr defaultColWidth="8.7109375" defaultRowHeight="15" x14ac:dyDescent="0.25"/>
  <cols>
    <col min="1" max="1" width="3.7109375" style="2" customWidth="1"/>
    <col min="2" max="2" width="3.85546875" style="2" customWidth="1"/>
    <col min="3" max="3" width="26.5703125" style="1" customWidth="1"/>
    <col min="4" max="5" width="12.140625" style="1" customWidth="1"/>
    <col min="6" max="6" width="28.42578125" style="1" customWidth="1"/>
    <col min="7" max="7" width="26.5703125" style="1" customWidth="1"/>
    <col min="8" max="8" width="24.140625" style="1" customWidth="1"/>
    <col min="9" max="9" width="27.85546875" style="1" customWidth="1"/>
    <col min="10" max="12" width="12.140625" style="1" customWidth="1"/>
    <col min="13" max="13" width="8.7109375" style="1"/>
    <col min="14" max="16384" width="8.7109375" style="2"/>
  </cols>
  <sheetData>
    <row r="1" spans="2:13" ht="14.1" x14ac:dyDescent="0.3">
      <c r="C1" s="2"/>
    </row>
    <row r="2" spans="2:13" ht="15.6" x14ac:dyDescent="0.45">
      <c r="B2" s="3" t="s">
        <v>17</v>
      </c>
      <c r="C2" s="3" t="s">
        <v>10</v>
      </c>
      <c r="D2" s="3" t="s">
        <v>0</v>
      </c>
      <c r="E2" s="3" t="s">
        <v>1</v>
      </c>
      <c r="F2" s="3" t="s">
        <v>2</v>
      </c>
      <c r="G2" s="3" t="s">
        <v>7</v>
      </c>
      <c r="H2" s="3" t="s">
        <v>11</v>
      </c>
      <c r="I2" s="3" t="s">
        <v>3</v>
      </c>
      <c r="J2" s="3" t="s">
        <v>4</v>
      </c>
      <c r="K2" s="3" t="s">
        <v>5</v>
      </c>
      <c r="L2" s="3" t="s">
        <v>6</v>
      </c>
      <c r="M2" s="3" t="s">
        <v>8</v>
      </c>
    </row>
    <row r="3" spans="2:13" s="7" customFormat="1" ht="14.1" x14ac:dyDescent="0.3">
      <c r="B3" s="6">
        <v>1</v>
      </c>
      <c r="C3" s="6" t="s">
        <v>18</v>
      </c>
      <c r="D3" s="6" t="s">
        <v>21</v>
      </c>
      <c r="E3" s="6" t="s">
        <v>22</v>
      </c>
      <c r="F3" s="6" t="s">
        <v>27</v>
      </c>
      <c r="G3" s="6" t="s">
        <v>23</v>
      </c>
      <c r="H3" s="6" t="s">
        <v>24</v>
      </c>
      <c r="I3" s="6" t="s">
        <v>25</v>
      </c>
      <c r="J3" s="6" t="s">
        <v>19</v>
      </c>
      <c r="K3" s="6" t="s">
        <v>26</v>
      </c>
      <c r="L3" s="6" t="s">
        <v>20</v>
      </c>
      <c r="M3" s="6" t="s">
        <v>9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26"/>
  <sheetViews>
    <sheetView workbookViewId="0">
      <selection activeCell="D24" sqref="D24"/>
    </sheetView>
  </sheetViews>
  <sheetFormatPr defaultRowHeight="15" x14ac:dyDescent="0.25"/>
  <cols>
    <col min="1" max="1" width="26.85546875" bestFit="1" customWidth="1"/>
    <col min="2" max="2" width="13.42578125" bestFit="1" customWidth="1"/>
    <col min="3" max="3" width="10" bestFit="1" customWidth="1"/>
  </cols>
  <sheetData>
    <row r="2" spans="1:4" x14ac:dyDescent="0.25">
      <c r="A2" t="s">
        <v>55</v>
      </c>
      <c r="B2" t="s">
        <v>56</v>
      </c>
      <c r="C2" t="s">
        <v>57</v>
      </c>
      <c r="D2" t="s">
        <v>69</v>
      </c>
    </row>
    <row r="3" spans="1:4" x14ac:dyDescent="0.25">
      <c r="A3" t="s">
        <v>53</v>
      </c>
      <c r="B3" t="s">
        <v>54</v>
      </c>
      <c r="C3" s="9"/>
    </row>
    <row r="4" spans="1:4" x14ac:dyDescent="0.25">
      <c r="A4" t="s">
        <v>124</v>
      </c>
      <c r="B4" t="s">
        <v>68</v>
      </c>
      <c r="C4" s="9"/>
      <c r="D4" t="s">
        <v>70</v>
      </c>
    </row>
    <row r="5" spans="1:4" x14ac:dyDescent="0.25">
      <c r="A5" t="s">
        <v>58</v>
      </c>
      <c r="C5" s="9"/>
    </row>
    <row r="6" spans="1:4" x14ac:dyDescent="0.25">
      <c r="A6" t="s">
        <v>59</v>
      </c>
      <c r="B6" t="s">
        <v>71</v>
      </c>
      <c r="C6" s="9"/>
    </row>
    <row r="7" spans="1:4" x14ac:dyDescent="0.25">
      <c r="A7" t="s">
        <v>60</v>
      </c>
      <c r="B7" t="s">
        <v>67</v>
      </c>
      <c r="C7" s="9"/>
    </row>
    <row r="8" spans="1:4" x14ac:dyDescent="0.25">
      <c r="A8" t="s">
        <v>61</v>
      </c>
      <c r="B8" t="s">
        <v>74</v>
      </c>
      <c r="C8" s="9"/>
    </row>
    <row r="9" spans="1:4" x14ac:dyDescent="0.25">
      <c r="A9" t="s">
        <v>62</v>
      </c>
      <c r="B9" t="s">
        <v>68</v>
      </c>
      <c r="C9" s="9"/>
    </row>
    <row r="10" spans="1:4" x14ac:dyDescent="0.25">
      <c r="A10" t="s">
        <v>63</v>
      </c>
      <c r="B10" t="s">
        <v>123</v>
      </c>
      <c r="C10" s="9"/>
    </row>
    <row r="11" spans="1:4" x14ac:dyDescent="0.25">
      <c r="A11" t="s">
        <v>64</v>
      </c>
      <c r="B11" t="s">
        <v>54</v>
      </c>
      <c r="C11" s="9"/>
    </row>
    <row r="12" spans="1:4" x14ac:dyDescent="0.25">
      <c r="A12" t="s">
        <v>65</v>
      </c>
      <c r="B12" t="s">
        <v>122</v>
      </c>
      <c r="C12" s="9"/>
    </row>
    <row r="13" spans="1:4" x14ac:dyDescent="0.25">
      <c r="A13" t="s">
        <v>66</v>
      </c>
      <c r="B13" t="s">
        <v>123</v>
      </c>
      <c r="C13" s="9"/>
    </row>
    <row r="14" spans="1:4" x14ac:dyDescent="0.25">
      <c r="A14" t="s">
        <v>72</v>
      </c>
      <c r="B14" t="s">
        <v>75</v>
      </c>
      <c r="C14" s="8"/>
    </row>
    <row r="15" spans="1:4" x14ac:dyDescent="0.25">
      <c r="A15" t="s">
        <v>73</v>
      </c>
      <c r="B15" t="s">
        <v>78</v>
      </c>
      <c r="C15" s="8"/>
    </row>
    <row r="16" spans="1:4" x14ac:dyDescent="0.25">
      <c r="A16" t="s">
        <v>76</v>
      </c>
      <c r="B16" t="s">
        <v>77</v>
      </c>
      <c r="C16" s="8"/>
    </row>
    <row r="17" spans="1:3" x14ac:dyDescent="0.25">
      <c r="A17" t="s">
        <v>79</v>
      </c>
      <c r="B17" t="s">
        <v>54</v>
      </c>
      <c r="C17" s="8"/>
    </row>
    <row r="18" spans="1:3" x14ac:dyDescent="0.25">
      <c r="A18" t="s">
        <v>80</v>
      </c>
      <c r="C18" s="8"/>
    </row>
    <row r="19" spans="1:3" x14ac:dyDescent="0.25">
      <c r="A19" t="s">
        <v>81</v>
      </c>
      <c r="C19" s="8"/>
    </row>
    <row r="20" spans="1:3" x14ac:dyDescent="0.25">
      <c r="A20" t="s">
        <v>82</v>
      </c>
      <c r="C20" s="8"/>
    </row>
    <row r="21" spans="1:3" x14ac:dyDescent="0.25">
      <c r="A21" t="s">
        <v>83</v>
      </c>
      <c r="C21" s="8"/>
    </row>
    <row r="22" spans="1:3" x14ac:dyDescent="0.25">
      <c r="A22" t="s">
        <v>84</v>
      </c>
    </row>
    <row r="26" spans="1:3" x14ac:dyDescent="0.25">
      <c r="C26" s="8">
        <f>SUM(C3:C17)</f>
        <v>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E29"/>
  <sheetViews>
    <sheetView workbookViewId="0">
      <selection activeCell="C26" activeCellId="2" sqref="C4:C5 C7:C20 C26:C29"/>
    </sheetView>
  </sheetViews>
  <sheetFormatPr defaultRowHeight="15" x14ac:dyDescent="0.25"/>
  <sheetData>
    <row r="3" spans="2:5" x14ac:dyDescent="0.25">
      <c r="C3" t="s">
        <v>87</v>
      </c>
      <c r="D3" t="s">
        <v>88</v>
      </c>
    </row>
    <row r="4" spans="2:5" x14ac:dyDescent="0.25">
      <c r="B4">
        <v>1</v>
      </c>
      <c r="C4" s="10" t="s">
        <v>47</v>
      </c>
      <c r="D4" s="4">
        <v>2</v>
      </c>
      <c r="E4" t="s">
        <v>92</v>
      </c>
    </row>
    <row r="5" spans="2:5" x14ac:dyDescent="0.25">
      <c r="B5">
        <f>B4+1</f>
        <v>2</v>
      </c>
      <c r="C5" s="10" t="s">
        <v>48</v>
      </c>
      <c r="D5" s="4">
        <v>1</v>
      </c>
      <c r="E5" t="s">
        <v>92</v>
      </c>
    </row>
    <row r="6" spans="2:5" x14ac:dyDescent="0.25">
      <c r="B6">
        <f t="shared" ref="B6:B24" si="0">B5+1</f>
        <v>3</v>
      </c>
      <c r="C6" s="10" t="s">
        <v>40</v>
      </c>
      <c r="D6" s="4" t="s">
        <v>89</v>
      </c>
      <c r="E6" t="s">
        <v>92</v>
      </c>
    </row>
    <row r="7" spans="2:5" x14ac:dyDescent="0.25">
      <c r="B7">
        <f t="shared" si="0"/>
        <v>4</v>
      </c>
      <c r="C7" s="10" t="s">
        <v>43</v>
      </c>
      <c r="D7" s="4">
        <v>2</v>
      </c>
      <c r="E7" t="s">
        <v>92</v>
      </c>
    </row>
    <row r="8" spans="2:5" x14ac:dyDescent="0.25">
      <c r="B8">
        <f t="shared" si="0"/>
        <v>5</v>
      </c>
      <c r="C8" s="10" t="s">
        <v>44</v>
      </c>
      <c r="D8" s="4">
        <v>3</v>
      </c>
      <c r="E8" t="s">
        <v>92</v>
      </c>
    </row>
    <row r="9" spans="2:5" x14ac:dyDescent="0.25">
      <c r="B9">
        <f t="shared" si="0"/>
        <v>6</v>
      </c>
      <c r="C9" s="10" t="s">
        <v>39</v>
      </c>
      <c r="D9" s="4">
        <v>1</v>
      </c>
      <c r="E9" t="s">
        <v>92</v>
      </c>
    </row>
    <row r="10" spans="2:5" x14ac:dyDescent="0.25">
      <c r="B10">
        <f t="shared" si="0"/>
        <v>7</v>
      </c>
      <c r="C10" s="10" t="s">
        <v>51</v>
      </c>
      <c r="D10" s="4">
        <v>2</v>
      </c>
      <c r="E10" t="s">
        <v>92</v>
      </c>
    </row>
    <row r="11" spans="2:5" x14ac:dyDescent="0.25">
      <c r="B11">
        <f t="shared" si="0"/>
        <v>8</v>
      </c>
      <c r="C11" s="10" t="s">
        <v>33</v>
      </c>
      <c r="D11" s="4">
        <v>1</v>
      </c>
      <c r="E11" t="s">
        <v>92</v>
      </c>
    </row>
    <row r="12" spans="2:5" x14ac:dyDescent="0.25">
      <c r="B12">
        <f t="shared" si="0"/>
        <v>9</v>
      </c>
      <c r="C12" s="10" t="s">
        <v>35</v>
      </c>
      <c r="D12" s="4">
        <v>3</v>
      </c>
      <c r="E12" t="s">
        <v>92</v>
      </c>
    </row>
    <row r="13" spans="2:5" x14ac:dyDescent="0.25">
      <c r="B13">
        <f t="shared" si="0"/>
        <v>10</v>
      </c>
      <c r="C13" s="10" t="s">
        <v>36</v>
      </c>
      <c r="D13" s="4">
        <v>2</v>
      </c>
      <c r="E13" t="s">
        <v>92</v>
      </c>
    </row>
    <row r="14" spans="2:5" x14ac:dyDescent="0.25">
      <c r="B14">
        <f t="shared" si="0"/>
        <v>11</v>
      </c>
      <c r="C14" s="10" t="s">
        <v>49</v>
      </c>
      <c r="D14" s="4">
        <v>2</v>
      </c>
      <c r="E14" t="s">
        <v>93</v>
      </c>
    </row>
    <row r="15" spans="2:5" x14ac:dyDescent="0.25">
      <c r="B15">
        <f t="shared" si="0"/>
        <v>12</v>
      </c>
      <c r="C15" s="10" t="s">
        <v>37</v>
      </c>
      <c r="D15" s="4">
        <v>3</v>
      </c>
      <c r="E15" t="s">
        <v>93</v>
      </c>
    </row>
    <row r="16" spans="2:5" x14ac:dyDescent="0.25">
      <c r="B16">
        <f t="shared" si="0"/>
        <v>13</v>
      </c>
      <c r="C16" s="10" t="s">
        <v>38</v>
      </c>
      <c r="D16" s="4">
        <v>1</v>
      </c>
      <c r="E16" t="s">
        <v>93</v>
      </c>
    </row>
    <row r="17" spans="2:5" x14ac:dyDescent="0.25">
      <c r="B17">
        <f t="shared" si="0"/>
        <v>14</v>
      </c>
      <c r="C17" s="10" t="s">
        <v>86</v>
      </c>
      <c r="D17" s="4">
        <v>1</v>
      </c>
      <c r="E17" t="s">
        <v>93</v>
      </c>
    </row>
    <row r="18" spans="2:5" x14ac:dyDescent="0.25">
      <c r="B18">
        <f t="shared" si="0"/>
        <v>15</v>
      </c>
      <c r="C18" s="10" t="s">
        <v>28</v>
      </c>
      <c r="D18" s="4">
        <v>2</v>
      </c>
      <c r="E18" t="s">
        <v>93</v>
      </c>
    </row>
    <row r="19" spans="2:5" x14ac:dyDescent="0.25">
      <c r="B19">
        <f t="shared" si="0"/>
        <v>16</v>
      </c>
      <c r="C19" s="10" t="s">
        <v>85</v>
      </c>
      <c r="D19" s="4">
        <v>1</v>
      </c>
      <c r="E19" t="s">
        <v>93</v>
      </c>
    </row>
    <row r="20" spans="2:5" x14ac:dyDescent="0.25">
      <c r="B20">
        <f t="shared" si="0"/>
        <v>17</v>
      </c>
      <c r="C20" s="10" t="s">
        <v>12</v>
      </c>
      <c r="D20" s="4">
        <v>2</v>
      </c>
      <c r="E20" t="s">
        <v>93</v>
      </c>
    </row>
    <row r="21" spans="2:5" x14ac:dyDescent="0.25">
      <c r="C21" s="10"/>
      <c r="D21" s="4"/>
    </row>
    <row r="22" spans="2:5" x14ac:dyDescent="0.25">
      <c r="B22">
        <f>B20+1</f>
        <v>18</v>
      </c>
      <c r="C22" s="10" t="s">
        <v>94</v>
      </c>
    </row>
    <row r="23" spans="2:5" x14ac:dyDescent="0.25">
      <c r="B23">
        <f t="shared" si="0"/>
        <v>19</v>
      </c>
      <c r="C23" s="10" t="s">
        <v>13</v>
      </c>
    </row>
    <row r="24" spans="2:5" x14ac:dyDescent="0.25">
      <c r="B24">
        <f t="shared" si="0"/>
        <v>20</v>
      </c>
      <c r="C24" s="10" t="s">
        <v>14</v>
      </c>
    </row>
    <row r="26" spans="2:5" x14ac:dyDescent="0.25">
      <c r="B26">
        <f>B24+1</f>
        <v>21</v>
      </c>
      <c r="C26" s="10" t="s">
        <v>91</v>
      </c>
      <c r="D26" s="4">
        <v>6</v>
      </c>
      <c r="E26" t="s">
        <v>93</v>
      </c>
    </row>
    <row r="27" spans="2:5" x14ac:dyDescent="0.25">
      <c r="B27">
        <f>B26+1</f>
        <v>22</v>
      </c>
      <c r="C27" s="10" t="s">
        <v>90</v>
      </c>
      <c r="D27" s="4">
        <v>9</v>
      </c>
      <c r="E27" t="s">
        <v>93</v>
      </c>
    </row>
    <row r="28" spans="2:5" x14ac:dyDescent="0.25">
      <c r="B28">
        <f t="shared" ref="B28:B29" si="1">B27+1</f>
        <v>23</v>
      </c>
      <c r="C28" s="10" t="s">
        <v>45</v>
      </c>
      <c r="D28" s="4">
        <v>10</v>
      </c>
      <c r="E28" t="s">
        <v>93</v>
      </c>
    </row>
    <row r="29" spans="2:5" x14ac:dyDescent="0.25">
      <c r="B29">
        <f t="shared" si="1"/>
        <v>24</v>
      </c>
      <c r="C29" s="10" t="s">
        <v>50</v>
      </c>
      <c r="D29" s="4">
        <v>5</v>
      </c>
      <c r="E29" t="s">
        <v>93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32"/>
  <sheetViews>
    <sheetView view="pageBreakPreview" zoomScaleNormal="100" zoomScaleSheetLayoutView="100" workbookViewId="0">
      <selection activeCell="H30" sqref="H30"/>
    </sheetView>
  </sheetViews>
  <sheetFormatPr defaultRowHeight="12.75" x14ac:dyDescent="0.2"/>
  <cols>
    <col min="1" max="1" width="9.140625" style="11"/>
    <col min="2" max="2" width="22.5703125" style="11" bestFit="1" customWidth="1"/>
    <col min="3" max="3" width="8.42578125" style="11" customWidth="1"/>
    <col min="4" max="4" width="10.85546875" style="11" customWidth="1"/>
    <col min="5" max="5" width="9.140625" style="11"/>
    <col min="6" max="6" width="11.28515625" style="11" customWidth="1"/>
    <col min="7" max="16384" width="9.140625" style="11"/>
  </cols>
  <sheetData>
    <row r="1" spans="2:11" x14ac:dyDescent="0.2">
      <c r="B1" s="11" t="s">
        <v>121</v>
      </c>
    </row>
    <row r="2" spans="2:11" x14ac:dyDescent="0.2">
      <c r="B2" s="11" t="s">
        <v>95</v>
      </c>
    </row>
    <row r="3" spans="2:11" x14ac:dyDescent="0.2">
      <c r="B3" s="11" t="s">
        <v>96</v>
      </c>
    </row>
    <row r="5" spans="2:11" ht="40.5" customHeight="1" x14ac:dyDescent="0.2">
      <c r="B5" s="12" t="s">
        <v>97</v>
      </c>
      <c r="C5" s="12" t="s">
        <v>98</v>
      </c>
      <c r="D5" s="12" t="s">
        <v>99</v>
      </c>
      <c r="E5" s="12" t="s">
        <v>100</v>
      </c>
      <c r="F5" s="12" t="s">
        <v>101</v>
      </c>
      <c r="G5" s="12" t="s">
        <v>102</v>
      </c>
      <c r="H5" s="12" t="s">
        <v>103</v>
      </c>
      <c r="I5" s="13"/>
      <c r="J5" s="13"/>
      <c r="K5" s="11">
        <f>75/55</f>
        <v>1.3636363636363635</v>
      </c>
    </row>
    <row r="6" spans="2:11" ht="12.75" customHeight="1" x14ac:dyDescent="0.2">
      <c r="B6" s="14" t="s">
        <v>104</v>
      </c>
      <c r="C6" s="15"/>
      <c r="D6" s="15"/>
      <c r="E6" s="15"/>
      <c r="F6" s="15"/>
      <c r="G6" s="15"/>
      <c r="H6" s="15"/>
      <c r="I6" s="13"/>
      <c r="J6" s="13"/>
    </row>
    <row r="7" spans="2:11" x14ac:dyDescent="0.2">
      <c r="B7" s="11" t="s">
        <v>105</v>
      </c>
      <c r="C7" s="11" t="s">
        <v>104</v>
      </c>
      <c r="D7" s="11" t="s">
        <v>106</v>
      </c>
      <c r="E7" s="16">
        <v>6</v>
      </c>
      <c r="F7" s="17">
        <v>30</v>
      </c>
      <c r="G7" s="16">
        <v>15</v>
      </c>
      <c r="H7" s="17">
        <f t="shared" ref="H7:H12" si="0">G7*F7</f>
        <v>450</v>
      </c>
      <c r="J7" s="20"/>
      <c r="K7" s="21" t="s">
        <v>127</v>
      </c>
    </row>
    <row r="8" spans="2:11" x14ac:dyDescent="0.2">
      <c r="B8" s="11" t="s">
        <v>107</v>
      </c>
      <c r="C8" s="11" t="s">
        <v>104</v>
      </c>
      <c r="D8" s="11" t="s">
        <v>108</v>
      </c>
      <c r="E8" s="16"/>
      <c r="F8" s="17">
        <v>35</v>
      </c>
      <c r="G8" s="16">
        <v>15</v>
      </c>
      <c r="H8" s="17">
        <f t="shared" si="0"/>
        <v>525</v>
      </c>
      <c r="J8" s="20"/>
      <c r="K8" s="21" t="s">
        <v>126</v>
      </c>
    </row>
    <row r="9" spans="2:11" x14ac:dyDescent="0.2">
      <c r="B9" s="11" t="s">
        <v>128</v>
      </c>
      <c r="C9" s="11" t="s">
        <v>104</v>
      </c>
      <c r="D9" s="11" t="s">
        <v>108</v>
      </c>
      <c r="E9" s="16"/>
      <c r="F9" s="17">
        <v>45</v>
      </c>
      <c r="G9" s="16">
        <v>0</v>
      </c>
      <c r="H9" s="17">
        <f t="shared" si="0"/>
        <v>0</v>
      </c>
      <c r="J9" s="20"/>
      <c r="K9" s="21"/>
    </row>
    <row r="10" spans="2:11" x14ac:dyDescent="0.2">
      <c r="B10" s="11" t="s">
        <v>129</v>
      </c>
      <c r="C10" s="11" t="s">
        <v>104</v>
      </c>
      <c r="D10" s="11" t="s">
        <v>106</v>
      </c>
      <c r="E10" s="16">
        <v>3</v>
      </c>
      <c r="F10" s="17">
        <v>22</v>
      </c>
      <c r="G10" s="16">
        <v>10</v>
      </c>
      <c r="H10" s="17">
        <f t="shared" si="0"/>
        <v>220</v>
      </c>
      <c r="J10" s="20">
        <f>+E10*G10</f>
        <v>30</v>
      </c>
      <c r="K10" s="21"/>
    </row>
    <row r="11" spans="2:11" x14ac:dyDescent="0.2">
      <c r="B11" s="11" t="s">
        <v>125</v>
      </c>
      <c r="C11" s="11" t="s">
        <v>104</v>
      </c>
      <c r="D11" s="11" t="s">
        <v>106</v>
      </c>
      <c r="E11" s="16">
        <v>6</v>
      </c>
      <c r="F11" s="17">
        <v>7</v>
      </c>
      <c r="G11" s="16">
        <v>5</v>
      </c>
      <c r="H11" s="17">
        <f t="shared" si="0"/>
        <v>35</v>
      </c>
      <c r="J11" s="20">
        <f>+E11*G11</f>
        <v>30</v>
      </c>
      <c r="K11" s="21" t="s">
        <v>132</v>
      </c>
    </row>
    <row r="12" spans="2:11" x14ac:dyDescent="0.2">
      <c r="B12" s="11" t="s">
        <v>130</v>
      </c>
      <c r="C12" s="11" t="s">
        <v>104</v>
      </c>
      <c r="D12" s="11" t="s">
        <v>108</v>
      </c>
      <c r="E12" s="16"/>
      <c r="F12" s="17">
        <v>15</v>
      </c>
      <c r="G12" s="16">
        <v>10</v>
      </c>
      <c r="H12" s="17">
        <f t="shared" si="0"/>
        <v>150</v>
      </c>
      <c r="J12" s="20"/>
      <c r="K12" s="21"/>
    </row>
    <row r="13" spans="2:11" x14ac:dyDescent="0.2">
      <c r="E13" s="16"/>
      <c r="F13" s="17"/>
      <c r="G13" s="16"/>
      <c r="H13" s="17"/>
      <c r="J13" s="20"/>
    </row>
    <row r="14" spans="2:11" x14ac:dyDescent="0.2">
      <c r="B14" s="18" t="s">
        <v>109</v>
      </c>
      <c r="E14" s="16"/>
      <c r="F14" s="17"/>
      <c r="G14" s="16"/>
      <c r="H14" s="17"/>
      <c r="J14" s="20"/>
    </row>
    <row r="15" spans="2:11" x14ac:dyDescent="0.2">
      <c r="B15" s="11" t="s">
        <v>110</v>
      </c>
      <c r="C15" s="11" t="s">
        <v>109</v>
      </c>
      <c r="D15" s="11" t="s">
        <v>106</v>
      </c>
      <c r="E15" s="16">
        <v>3</v>
      </c>
      <c r="F15" s="17">
        <v>12</v>
      </c>
      <c r="G15" s="16">
        <v>9</v>
      </c>
      <c r="H15" s="17">
        <f>F15*G15</f>
        <v>108</v>
      </c>
      <c r="J15" s="20">
        <f>+E15*G15</f>
        <v>27</v>
      </c>
    </row>
    <row r="16" spans="2:11" x14ac:dyDescent="0.2">
      <c r="B16" s="11" t="s">
        <v>111</v>
      </c>
      <c r="C16" s="11" t="s">
        <v>109</v>
      </c>
      <c r="D16" s="11" t="s">
        <v>106</v>
      </c>
      <c r="E16" s="16">
        <v>3</v>
      </c>
      <c r="F16" s="17">
        <v>9</v>
      </c>
      <c r="G16" s="16">
        <v>9</v>
      </c>
      <c r="H16" s="17">
        <f>G16*F16</f>
        <v>81</v>
      </c>
      <c r="J16" s="20">
        <f t="shared" ref="J16:J20" si="1">+E16*G16</f>
        <v>27</v>
      </c>
    </row>
    <row r="17" spans="2:12" x14ac:dyDescent="0.2">
      <c r="B17" s="11" t="s">
        <v>112</v>
      </c>
      <c r="C17" s="11" t="s">
        <v>109</v>
      </c>
      <c r="D17" s="11" t="s">
        <v>106</v>
      </c>
      <c r="E17" s="16">
        <v>3</v>
      </c>
      <c r="F17" s="17">
        <v>12</v>
      </c>
      <c r="G17" s="16">
        <v>9</v>
      </c>
      <c r="H17" s="17">
        <f>G17*F17</f>
        <v>108</v>
      </c>
      <c r="J17" s="20">
        <f t="shared" si="1"/>
        <v>27</v>
      </c>
    </row>
    <row r="18" spans="2:12" x14ac:dyDescent="0.2">
      <c r="B18" s="11" t="s">
        <v>113</v>
      </c>
      <c r="C18" s="11" t="s">
        <v>109</v>
      </c>
      <c r="D18" s="11" t="s">
        <v>106</v>
      </c>
      <c r="E18" s="16">
        <v>3</v>
      </c>
      <c r="F18" s="17">
        <v>9</v>
      </c>
      <c r="G18" s="16">
        <v>9</v>
      </c>
      <c r="H18" s="17">
        <f>G18*F18</f>
        <v>81</v>
      </c>
      <c r="J18" s="20">
        <f t="shared" si="1"/>
        <v>27</v>
      </c>
    </row>
    <row r="19" spans="2:12" x14ac:dyDescent="0.2">
      <c r="B19" s="11" t="s">
        <v>114</v>
      </c>
      <c r="C19" s="11" t="s">
        <v>109</v>
      </c>
      <c r="D19" s="11" t="s">
        <v>106</v>
      </c>
      <c r="E19" s="16">
        <v>3</v>
      </c>
      <c r="F19" s="17">
        <v>8</v>
      </c>
      <c r="G19" s="16">
        <v>9</v>
      </c>
      <c r="H19" s="17">
        <f>G19*F19</f>
        <v>72</v>
      </c>
      <c r="J19" s="20">
        <f t="shared" si="1"/>
        <v>27</v>
      </c>
    </row>
    <row r="20" spans="2:12" x14ac:dyDescent="0.2">
      <c r="B20" s="11" t="s">
        <v>131</v>
      </c>
      <c r="C20" s="11" t="s">
        <v>109</v>
      </c>
      <c r="D20" s="11" t="s">
        <v>106</v>
      </c>
      <c r="E20" s="16">
        <v>3</v>
      </c>
      <c r="F20" s="17">
        <v>15</v>
      </c>
      <c r="G20" s="16">
        <v>9</v>
      </c>
      <c r="H20" s="17">
        <f>G20*F20</f>
        <v>135</v>
      </c>
      <c r="J20" s="20">
        <f t="shared" si="1"/>
        <v>27</v>
      </c>
      <c r="K20" s="24">
        <f>SUM(J15:J20)</f>
        <v>162</v>
      </c>
      <c r="L20" s="11">
        <f>K20/35</f>
        <v>4.628571428571429</v>
      </c>
    </row>
    <row r="21" spans="2:12" x14ac:dyDescent="0.2">
      <c r="E21" s="16"/>
      <c r="F21" s="17"/>
      <c r="G21" s="16"/>
      <c r="H21" s="17"/>
    </row>
    <row r="22" spans="2:12" x14ac:dyDescent="0.2">
      <c r="E22" s="16"/>
      <c r="F22" s="17"/>
      <c r="G22" s="16"/>
      <c r="H22" s="17"/>
    </row>
    <row r="23" spans="2:12" x14ac:dyDescent="0.2">
      <c r="B23" s="11" t="s">
        <v>115</v>
      </c>
      <c r="E23" s="16"/>
      <c r="F23" s="17">
        <v>45</v>
      </c>
      <c r="G23" s="16">
        <v>10</v>
      </c>
      <c r="H23" s="17">
        <f t="shared" ref="H23:H24" si="2">G23*F23</f>
        <v>450</v>
      </c>
    </row>
    <row r="24" spans="2:12" x14ac:dyDescent="0.2">
      <c r="B24" s="11" t="s">
        <v>116</v>
      </c>
      <c r="E24" s="16"/>
      <c r="F24" s="17">
        <v>51</v>
      </c>
      <c r="G24" s="16">
        <v>10</v>
      </c>
      <c r="H24" s="17">
        <f t="shared" si="2"/>
        <v>510</v>
      </c>
    </row>
    <row r="25" spans="2:12" x14ac:dyDescent="0.2">
      <c r="B25" s="11" t="s">
        <v>117</v>
      </c>
      <c r="E25" s="16"/>
      <c r="F25" s="17">
        <v>7</v>
      </c>
      <c r="G25" s="16">
        <v>15</v>
      </c>
      <c r="H25" s="17">
        <f t="shared" ref="H25" si="3">G25*F25</f>
        <v>105</v>
      </c>
    </row>
    <row r="26" spans="2:12" x14ac:dyDescent="0.2">
      <c r="E26" s="16"/>
      <c r="F26" s="17"/>
      <c r="G26" s="16"/>
      <c r="H26" s="19"/>
    </row>
    <row r="27" spans="2:12" x14ac:dyDescent="0.2">
      <c r="B27" s="11" t="s">
        <v>118</v>
      </c>
      <c r="E27" s="16"/>
      <c r="F27" s="17"/>
      <c r="G27" s="16"/>
      <c r="H27" s="17">
        <f>SUM(H7:H26)</f>
        <v>3030</v>
      </c>
    </row>
    <row r="28" spans="2:12" x14ac:dyDescent="0.2">
      <c r="E28" s="16"/>
      <c r="F28" s="17"/>
      <c r="G28" s="16"/>
      <c r="H28" s="17"/>
    </row>
    <row r="29" spans="2:12" x14ac:dyDescent="0.2">
      <c r="H29" s="11">
        <v>900</v>
      </c>
    </row>
    <row r="30" spans="2:12" x14ac:dyDescent="0.2">
      <c r="H30" s="22">
        <f>H27+H29</f>
        <v>3930</v>
      </c>
    </row>
    <row r="31" spans="2:12" x14ac:dyDescent="0.2">
      <c r="B31" s="11" t="s">
        <v>119</v>
      </c>
      <c r="H31" s="22">
        <f>H30/35</f>
        <v>112.28571428571429</v>
      </c>
      <c r="I31" s="11">
        <v>100</v>
      </c>
      <c r="J31" s="22">
        <f>H31-I31</f>
        <v>12.285714285714292</v>
      </c>
      <c r="K31" s="22">
        <f>J31*35</f>
        <v>430.00000000000023</v>
      </c>
    </row>
    <row r="32" spans="2:12" x14ac:dyDescent="0.2">
      <c r="B32" s="11" t="s">
        <v>120</v>
      </c>
      <c r="H32" s="23">
        <f>H30/30</f>
        <v>131</v>
      </c>
      <c r="I32" s="11">
        <v>100</v>
      </c>
      <c r="J32" s="23">
        <f>H32-I32</f>
        <v>31</v>
      </c>
      <c r="K32" s="23">
        <f>J32*30</f>
        <v>930</v>
      </c>
    </row>
  </sheetData>
  <pageMargins left="0.7" right="0.7" top="0.75" bottom="0.75" header="0.3" footer="0.3"/>
  <pageSetup paperSize="119" scale="8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2</vt:i4>
      </vt:variant>
    </vt:vector>
  </HeadingPairs>
  <TitlesOfParts>
    <vt:vector size="7" baseType="lpstr">
      <vt:lpstr>United States</vt:lpstr>
      <vt:lpstr>Canada</vt:lpstr>
      <vt:lpstr>Expenses</vt:lpstr>
      <vt:lpstr>Kids</vt:lpstr>
      <vt:lpstr>Menu</vt:lpstr>
      <vt:lpstr>Menu!Print_Area</vt:lpstr>
      <vt:lpstr>'United States'!Print_Area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Karim Moolani</dc:creator>
  <cp:lastModifiedBy>Moolani, Dana</cp:lastModifiedBy>
  <dcterms:created xsi:type="dcterms:W3CDTF">2016-11-07T03:22:12Z</dcterms:created>
  <dcterms:modified xsi:type="dcterms:W3CDTF">2018-05-18T19:25:20Z</dcterms:modified>
</cp:coreProperties>
</file>